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utlookuga-my.sharepoint.com/personal/dwsuggs_uga_edu/Documents/CHEM 2300 Lab/Experiments/Iron Analysis - Regression/"/>
    </mc:Choice>
  </mc:AlternateContent>
  <xr:revisionPtr revIDLastSave="11" documentId="8_{BA64C69F-F555-4E82-82BB-E2E2AC4ABDEE}" xr6:coauthVersionLast="45" xr6:coauthVersionMax="45" xr10:uidLastSave="{56C82134-79CD-4B2B-A255-710F9AA2224D}"/>
  <bookViews>
    <workbookView minimized="1" xWindow="1180" yWindow="500" windowWidth="12220" windowHeight="9700" activeTab="2" xr2:uid="{00000000-000D-0000-FFFF-FFFF00000000}"/>
  </bookViews>
  <sheets>
    <sheet name="Problems 1-3" sheetId="11" r:id="rId1"/>
    <sheet name="Standards" sheetId="10" r:id="rId2"/>
    <sheet name="Sodium Ion Analysis" sheetId="9" r:id="rId3"/>
    <sheet name="Unknown Analysis" sheetId="12" r:id="rId4"/>
  </sheets>
  <definedNames>
    <definedName name="Concentration">'Sodium Ion Analysis'!$A$13:$A$18</definedName>
    <definedName name="Emission">'Sodium Ion Analysis'!$B$13:$B$18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0" i="9" l="1"/>
  <c r="B27" i="9" l="1"/>
  <c r="B28" i="9" s="1"/>
  <c r="B37" i="9" s="1"/>
  <c r="B29" i="9" l="1"/>
  <c r="B35" i="9" l="1"/>
  <c r="B38" i="9" s="1"/>
  <c r="B34" i="9"/>
  <c r="B39" i="9" l="1"/>
  <c r="B40" i="9"/>
  <c r="C13" i="9"/>
  <c r="D13" i="9" s="1"/>
  <c r="E13" i="9" s="1"/>
  <c r="C14" i="9"/>
  <c r="D14" i="9" s="1"/>
  <c r="E14" i="9" s="1"/>
  <c r="C15" i="9"/>
  <c r="D15" i="9" s="1"/>
  <c r="E15" i="9" s="1"/>
  <c r="C16" i="9"/>
  <c r="D16" i="9" s="1"/>
  <c r="E16" i="9" s="1"/>
  <c r="C18" i="9"/>
  <c r="D18" i="9" s="1"/>
  <c r="E18" i="9" s="1"/>
  <c r="C17" i="9"/>
  <c r="D17" i="9" s="1"/>
  <c r="E17" i="9" s="1"/>
</calcChain>
</file>

<file path=xl/sharedStrings.xml><?xml version="1.0" encoding="utf-8"?>
<sst xmlns="http://schemas.openxmlformats.org/spreadsheetml/2006/main" count="66" uniqueCount="66">
  <si>
    <t>Residual</t>
  </si>
  <si>
    <t>Slope</t>
  </si>
  <si>
    <t>Intercept</t>
  </si>
  <si>
    <t>Regression Data:</t>
  </si>
  <si>
    <t>LINEST Output</t>
  </si>
  <si>
    <r>
      <t>s</t>
    </r>
    <r>
      <rPr>
        <b/>
        <vertAlign val="subscript"/>
        <sz val="11"/>
        <color theme="1"/>
        <rFont val="Calibri"/>
        <family val="2"/>
        <scheme val="minor"/>
      </rPr>
      <t>m</t>
    </r>
  </si>
  <si>
    <r>
      <t>R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</si>
  <si>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r>
      <t>s</t>
    </r>
    <r>
      <rPr>
        <b/>
        <vertAlign val="subscript"/>
        <sz val="11"/>
        <color theme="1"/>
        <rFont val="Calibri"/>
        <family val="2"/>
        <scheme val="minor"/>
      </rPr>
      <t>b</t>
    </r>
  </si>
  <si>
    <t>Number of Points, n</t>
  </si>
  <si>
    <t>Calibration Data:</t>
  </si>
  <si>
    <t>Degrees of Freedom, DOF</t>
  </si>
  <si>
    <t>Mean y</t>
  </si>
  <si>
    <r>
      <rPr>
        <b/>
        <sz val="11"/>
        <color theme="1"/>
        <rFont val="Symbol"/>
        <family val="1"/>
        <charset val="2"/>
      </rPr>
      <t>S</t>
    </r>
    <r>
      <rPr>
        <b/>
        <sz val="11"/>
        <color theme="1"/>
        <rFont val="Calibri"/>
        <family val="2"/>
        <scheme val="minor"/>
      </rPr>
      <t>(x</t>
    </r>
    <r>
      <rPr>
        <b/>
        <vertAlign val="subscript"/>
        <sz val="11"/>
        <color theme="1"/>
        <rFont val="Calibri"/>
        <family val="2"/>
        <scheme val="minor"/>
      </rPr>
      <t>i</t>
    </r>
    <r>
      <rPr>
        <b/>
        <sz val="11"/>
        <color theme="1"/>
        <rFont val="Calibri"/>
        <family val="2"/>
        <scheme val="minor"/>
      </rPr>
      <t xml:space="preserve"> - mean x)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</si>
  <si>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Mean measured y</t>
  </si>
  <si>
    <t>Replicate Samples, k</t>
  </si>
  <si>
    <t>Derived x</t>
  </si>
  <si>
    <r>
      <t>u</t>
    </r>
    <r>
      <rPr>
        <b/>
        <vertAlign val="subscript"/>
        <sz val="11"/>
        <color theme="1"/>
        <rFont val="Calibri"/>
        <family val="2"/>
        <scheme val="minor"/>
      </rPr>
      <t>x</t>
    </r>
  </si>
  <si>
    <r>
      <t>s</t>
    </r>
    <r>
      <rPr>
        <b/>
        <vertAlign val="subscript"/>
        <sz val="11"/>
        <color theme="1"/>
        <rFont val="Calibri"/>
        <family val="2"/>
        <scheme val="minor"/>
      </rPr>
      <t>y</t>
    </r>
  </si>
  <si>
    <t>Confidence Limit</t>
  </si>
  <si>
    <t>Confidence Interval</t>
  </si>
  <si>
    <t>Confidence level</t>
  </si>
  <si>
    <t>%</t>
  </si>
  <si>
    <t>Student t</t>
  </si>
  <si>
    <r>
      <t>Residual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</si>
  <si>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r>
      <t>Concentration of Sodium Ion, M, x</t>
    </r>
    <r>
      <rPr>
        <b/>
        <vertAlign val="subscript"/>
        <sz val="11"/>
        <color theme="1"/>
        <rFont val="Calibri"/>
        <family val="2"/>
        <scheme val="minor"/>
      </rPr>
      <t>i</t>
    </r>
  </si>
  <si>
    <t>Enter Data in Yellow Areas</t>
  </si>
  <si>
    <r>
      <t>Measured Emission (mV) at 589.5 nm, y</t>
    </r>
    <r>
      <rPr>
        <b/>
        <vertAlign val="subscript"/>
        <sz val="11"/>
        <color theme="1"/>
        <rFont val="Calibri"/>
        <family val="2"/>
        <scheme val="minor"/>
      </rPr>
      <t>i</t>
    </r>
  </si>
  <si>
    <t>Standard</t>
  </si>
  <si>
    <t>Stock Volume (mL)</t>
  </si>
  <si>
    <t>Na Standard Concentration, M</t>
  </si>
  <si>
    <t>Emission Signal, milliVolts (mV)</t>
  </si>
  <si>
    <t>A</t>
  </si>
  <si>
    <t>B</t>
  </si>
  <si>
    <t>C</t>
  </si>
  <si>
    <t>D</t>
  </si>
  <si>
    <t>E</t>
  </si>
  <si>
    <t>F</t>
  </si>
  <si>
    <t>4. Stock Solution Cocnetration calculations:</t>
  </si>
  <si>
    <t>1. Show calculations for Problem 1 here.</t>
  </si>
  <si>
    <t>2. Show calculations for Problem 2 here.</t>
  </si>
  <si>
    <t>3. Show calculations for Problem 3 here.</t>
  </si>
  <si>
    <t xml:space="preserve">5. Calculation of standard cocnetrations: </t>
  </si>
  <si>
    <t>Standard Volume:</t>
  </si>
  <si>
    <t>mL</t>
  </si>
  <si>
    <t xml:space="preserve">6. Calculation of ppm of standard B: </t>
  </si>
  <si>
    <t>7. Does this data fit a linear model?  Enter answer in cell E1.</t>
  </si>
  <si>
    <t>8. Rewrite the linear model (see inquiry). Enter answer in cell E2.</t>
  </si>
  <si>
    <t>9. Visually should r be + or - bsed on the plotl?  Enter answer in cell E3.</t>
  </si>
  <si>
    <t>Predicted (y-hat)</t>
  </si>
  <si>
    <t>10. 10.	What is the coefficient of determination?    What does it tell you?  Enter answer in cell H4.</t>
  </si>
  <si>
    <t>11. Calculate r from the coefficient of determination (you may have to add a sign!). What do these two values tell you about the goodness of your fit?   Enter answer in cell B6.</t>
  </si>
  <si>
    <t>12. Does this plot, your r value and the r2 value confirm a linear relationship based on the definitions above?  Explain either way. Enter answer in B8</t>
  </si>
  <si>
    <t>Unknown</t>
  </si>
  <si>
    <t>Mean Signal, k = 3</t>
  </si>
  <si>
    <t>Derived x, M</t>
  </si>
  <si>
    <t>Uncertainty in derived x, ux</t>
  </si>
  <si>
    <t>95% Confidence Limit</t>
  </si>
  <si>
    <t>All three columns are from the claulted values for the unknown given on the Sodium ion Analysis worksheet.</t>
  </si>
  <si>
    <t xml:space="preserve"> Question 13 answered in cell A11.</t>
  </si>
  <si>
    <t xml:space="preserve"> Question 14 answered in cell A15.</t>
  </si>
  <si>
    <t xml:space="preserve"> Question 15 answered in cell A19.</t>
  </si>
  <si>
    <t xml:space="preserve"> Question 16 answered in cell A23.</t>
  </si>
  <si>
    <t xml:space="preserve"> Question 17 answered in cell A27.</t>
  </si>
  <si>
    <t xml:space="preserve"> Question 18 answered in cell A32.</t>
  </si>
  <si>
    <t xml:space="preserve"> Question 19 answered in cell A39.</t>
  </si>
  <si>
    <t xml:space="preserve"> Question 20 answered in cell A46.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</si>
</sst>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E+00"/>
    <numFmt numFmtId="166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Symbol"/>
      <family val="1"/>
      <charset val="2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/>
    <xf numFmtId="165" fontId="0" fillId="0" borderId="0" xfId="0" applyNumberFormat="1"/>
    <xf numFmtId="0" fontId="3" fillId="0" borderId="0" xfId="0" applyFont="1"/>
    <xf numFmtId="2" fontId="1" fillId="0" borderId="0" xfId="0" applyNumberFormat="1" applyFont="1"/>
    <xf numFmtId="11" fontId="0" fillId="0" borderId="0" xfId="0" applyNumberFormat="1"/>
    <xf numFmtId="49" fontId="1" fillId="0" borderId="0" xfId="0" applyNumberFormat="1" applyFont="1" applyAlignment="1">
      <alignment horizontal="center" wrapText="1"/>
    </xf>
    <xf numFmtId="166" fontId="0" fillId="0" borderId="0" xfId="0" applyNumberForma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/>
    <xf numFmtId="0" fontId="5" fillId="0" borderId="0" xfId="0" applyFont="1"/>
    <xf numFmtId="0" fontId="0" fillId="2" borderId="0" xfId="0" applyFill="1"/>
    <xf numFmtId="0" fontId="0" fillId="0" borderId="0" xfId="0" quotePrefix="1"/>
    <xf numFmtId="0" fontId="7" fillId="0" borderId="0" xfId="0" quotePrefix="1" applyFont="1"/>
    <xf numFmtId="0" fontId="0" fillId="3" borderId="0" xfId="0" applyFill="1"/>
    <xf numFmtId="2" fontId="0" fillId="3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External Calibration</a:t>
            </a:r>
            <a:r>
              <a:rPr lang="en-US" baseline="0"/>
              <a:t> Curve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Raw Data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'Sodium Ion Analysis'!$A$13:$A$18</c:f>
              <c:numCache>
                <c:formatCode>General</c:formatCode>
                <c:ptCount val="6"/>
              </c:numCache>
            </c:numRef>
          </c:xVal>
          <c:yVal>
            <c:numRef>
              <c:f>'Sodium Ion Analysis'!$B$13:$B$18</c:f>
              <c:numCache>
                <c:formatCode>General</c:formatCode>
                <c:ptCount val="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5FC-4DCD-B472-D6A9536671FE}"/>
            </c:ext>
          </c:extLst>
        </c:ser>
        <c:ser>
          <c:idx val="1"/>
          <c:order val="1"/>
          <c:tx>
            <c:v>Estimated X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2.08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'Sodium Ion Analysis'!$B$34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'Sodium Ion Analysis'!$B$32</c:f>
              <c:numCache>
                <c:formatCode>General</c:formatCode>
                <c:ptCount val="1"/>
                <c:pt idx="0">
                  <c:v>0.35160000000000002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5FC-4DCD-B472-D6A9536671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532320"/>
        <c:axId val="215278816"/>
      </c:scatterChart>
      <c:valAx>
        <c:axId val="214532320"/>
        <c:scaling>
          <c:orientation val="minMax"/>
          <c:max val="1.5000000000000005E-3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Concentration, 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5278816"/>
        <c:crosses val="autoZero"/>
        <c:crossBetween val="midCat"/>
      </c:valAx>
      <c:valAx>
        <c:axId val="21527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Emission</a:t>
                </a:r>
                <a:r>
                  <a:rPr lang="en-US" baseline="0"/>
                  <a:t> Signal, milliVolts (mV)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5323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Residual Plot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'Sodium Ion Analysis'!$A$13:$A$18</c:f>
              <c:numCache>
                <c:formatCode>General</c:formatCode>
                <c:ptCount val="6"/>
              </c:numCache>
            </c:numRef>
          </c:xVal>
          <c:yVal>
            <c:numRef>
              <c:f>'Sodium Ion Analysis'!$D$13:$D$18</c:f>
              <c:numCache>
                <c:formatCode>0.00E+00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8CE-4DC1-A8A8-C424FBE454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3030496"/>
        <c:axId val="214532736"/>
      </c:scatterChart>
      <c:valAx>
        <c:axId val="413030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532736"/>
        <c:crosses val="autoZero"/>
        <c:crossBetween val="midCat"/>
      </c:valAx>
      <c:valAx>
        <c:axId val="214532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030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38100</xdr:colOff>
      <xdr:row>11</xdr:row>
      <xdr:rowOff>52387</xdr:rowOff>
    </xdr:from>
    <xdr:ext cx="1483932" cy="35580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SpPr txBox="1"/>
          </xdr:nvSpPr>
          <xdr:spPr>
            <a:xfrm>
              <a:off x="5876925" y="481012"/>
              <a:ext cx="1483932" cy="3558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𝑚</m:t>
                    </m:r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𝑛</m:t>
                        </m:r>
                        <m:nary>
                          <m:naryPr>
                            <m:chr m:val="∑"/>
                            <m:limLoc m:val="undOvr"/>
                            <m:subHide m:val="on"/>
                            <m:supHide m:val="on"/>
                            <m:ctrlP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naryPr>
                          <m:sub/>
                          <m:sup/>
                          <m:e>
                            <m:sSub>
                              <m:sSubPr>
                                <m:ctrlPr>
                                  <a:rPr lang="en-US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𝑥</m:t>
                                </m:r>
                              </m:e>
                              <m:sub>
                                <m:r>
                                  <a:rPr lang="en-US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𝑖</m:t>
                                </m:r>
                              </m:sub>
                            </m:sSub>
                            <m:sSub>
                              <m:sSubPr>
                                <m:ctrlPr>
                                  <a:rPr lang="en-US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𝑦</m:t>
                                </m:r>
                              </m:e>
                              <m:sub>
                                <m:r>
                                  <a:rPr lang="en-US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𝑖</m:t>
                                </m:r>
                              </m:sub>
                            </m:sSub>
                          </m:e>
                        </m:nary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−</m:t>
                        </m:r>
                        <m:nary>
                          <m:naryPr>
                            <m:chr m:val="∑"/>
                            <m:limLoc m:val="undOvr"/>
                            <m:subHide m:val="on"/>
                            <m:supHide m:val="on"/>
                            <m:ctrlP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naryPr>
                          <m:sub/>
                          <m:sup/>
                          <m:e>
                            <m:sSub>
                              <m:sSubPr>
                                <m:ctrlPr>
                                  <a:rPr lang="en-US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𝑥</m:t>
                                </m:r>
                              </m:e>
                              <m:sub>
                                <m:r>
                                  <a:rPr lang="en-US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𝑖</m:t>
                                </m:r>
                              </m:sub>
                            </m:sSub>
                          </m:e>
                        </m:nary>
                        <m:nary>
                          <m:naryPr>
                            <m:chr m:val="∑"/>
                            <m:limLoc m:val="undOvr"/>
                            <m:subHide m:val="on"/>
                            <m:supHide m:val="on"/>
                            <m:ctrlP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naryPr>
                          <m:sub/>
                          <m:sup/>
                          <m:e>
                            <m:sSub>
                              <m:sSubPr>
                                <m:ctrlPr>
                                  <a:rPr lang="en-US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𝑦</m:t>
                                </m:r>
                              </m:e>
                              <m:sub>
                                <m:r>
                                  <a:rPr lang="en-US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𝑖</m:t>
                                </m:r>
                              </m:sub>
                            </m:sSub>
                          </m:e>
                        </m:nary>
                      </m:num>
                      <m:den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𝑛</m:t>
                        </m:r>
                        <m:nary>
                          <m:naryPr>
                            <m:chr m:val="∑"/>
                            <m:limLoc m:val="undOvr"/>
                            <m:subHide m:val="on"/>
                            <m:supHide m:val="on"/>
                            <m:ctrlP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naryPr>
                          <m:sub/>
                          <m:sup/>
                          <m:e>
                            <m:sSup>
                              <m:sSupPr>
                                <m:ctrlPr>
                                  <a:rPr lang="en-US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pPr>
                              <m:e>
                                <m:sSub>
                                  <m:sSubPr>
                                    <m:ctrlPr>
                                      <a:rPr lang="en-US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𝑥</m:t>
                                    </m:r>
                                  </m:e>
                                  <m:sub>
                                    <m:r>
                                      <a:rPr lang="en-US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𝑖</m:t>
                                    </m:r>
                                  </m:sub>
                                </m:sSub>
                              </m:e>
                              <m:sup>
                                <m:r>
                                  <a:rPr lang="en-US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p>
                            </m:sSup>
                          </m:e>
                        </m:nary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−</m:t>
                        </m:r>
                        <m:sSup>
                          <m:sSupPr>
                            <m:ctrlP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d>
                              <m:dPr>
                                <m:ctrlPr>
                                  <a:rPr lang="en-US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nary>
                                  <m:naryPr>
                                    <m:chr m:val="∑"/>
                                    <m:limLoc m:val="undOvr"/>
                                    <m:subHide m:val="on"/>
                                    <m:supHide m:val="on"/>
                                    <m:ctrlPr>
                                      <a:rPr lang="en-US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naryPr>
                                  <m:sub/>
                                  <m:sup/>
                                  <m:e>
                                    <m:sSub>
                                      <m:sSubPr>
                                        <m:ctrlPr>
                                          <a:rPr lang="en-US" sz="110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a:rPr lang="en-US" sz="110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𝑥</m:t>
                                        </m:r>
                                      </m:e>
                                      <m:sub>
                                        <m:r>
                                          <a:rPr lang="en-US" sz="110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𝑖</m:t>
                                        </m:r>
                                      </m:sub>
                                    </m:sSub>
                                  </m:e>
                                </m:nary>
                              </m:e>
                            </m:d>
                          </m:e>
                          <m:sup>
                            <m: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5876925" y="481012"/>
              <a:ext cx="1483932" cy="3558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𝑚=(𝑛∑1▒〖𝑥_𝑖 𝑦_𝑖 〗−∑1▒𝑥_𝑖  ∑1▒𝑦_𝑖 )/(𝑛∑1▒〖𝑥_𝑖〗^2 −(∑1▒𝑥_𝑖 )^2 )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5</xdr:col>
      <xdr:colOff>66675</xdr:colOff>
      <xdr:row>14</xdr:row>
      <xdr:rowOff>147637</xdr:rowOff>
    </xdr:from>
    <xdr:ext cx="1093376" cy="32720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000-000003000000}"/>
                </a:ext>
              </a:extLst>
            </xdr:cNvPr>
            <xdr:cNvSpPr txBox="1"/>
          </xdr:nvSpPr>
          <xdr:spPr>
            <a:xfrm>
              <a:off x="5905500" y="1223962"/>
              <a:ext cx="1093376" cy="3272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𝑏</m:t>
                    </m:r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nary>
                          <m:naryPr>
                            <m:chr m:val="∑"/>
                            <m:limLoc m:val="undOvr"/>
                            <m:subHide m:val="on"/>
                            <m:supHide m:val="on"/>
                            <m:ctrlP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naryPr>
                          <m:sub/>
                          <m:sup/>
                          <m:e>
                            <m:sSub>
                              <m:sSubPr>
                                <m:ctrlPr>
                                  <a:rPr lang="en-US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𝑦</m:t>
                                </m:r>
                              </m:e>
                              <m:sub>
                                <m:r>
                                  <a:rPr lang="en-US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𝑖</m:t>
                                </m:r>
                              </m:sub>
                            </m:sSub>
                          </m:e>
                        </m:nary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−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𝑚</m:t>
                        </m:r>
                        <m:nary>
                          <m:naryPr>
                            <m:chr m:val="∑"/>
                            <m:limLoc m:val="undOvr"/>
                            <m:subHide m:val="on"/>
                            <m:supHide m:val="on"/>
                            <m:ctrlP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naryPr>
                          <m:sub/>
                          <m:sup/>
                          <m:e>
                            <m:sSub>
                              <m:sSubPr>
                                <m:ctrlPr>
                                  <a:rPr lang="en-US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𝑥</m:t>
                                </m:r>
                              </m:e>
                              <m:sub>
                                <m:r>
                                  <a:rPr lang="en-US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𝑖</m:t>
                                </m:r>
                              </m:sub>
                            </m:sSub>
                          </m:e>
                        </m:nary>
                      </m:num>
                      <m:den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𝑛</m:t>
                        </m:r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5905500" y="1223962"/>
              <a:ext cx="1093376" cy="3272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𝑏=(∑1▒𝑦_𝑖 −𝑚∑1▒𝑥_𝑖 )/𝑛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5</xdr:col>
      <xdr:colOff>133350</xdr:colOff>
      <xdr:row>17</xdr:row>
      <xdr:rowOff>71437</xdr:rowOff>
    </xdr:from>
    <xdr:ext cx="1146724" cy="5001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000-000004000000}"/>
                </a:ext>
              </a:extLst>
            </xdr:cNvPr>
            <xdr:cNvSpPr txBox="1"/>
          </xdr:nvSpPr>
          <xdr:spPr>
            <a:xfrm>
              <a:off x="5972175" y="1719262"/>
              <a:ext cx="1146724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𝑠</m:t>
                        </m:r>
                      </m:e>
                      <m:sub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𝑦</m:t>
                        </m:r>
                      </m:sub>
                    </m:sSub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rad>
                      <m:radPr>
                        <m:degHide m:val="on"/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radPr>
                      <m:deg/>
                      <m:e>
                        <m:f>
                          <m:fPr>
                            <m:ctrlP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nary>
                              <m:naryPr>
                                <m:chr m:val="∑"/>
                                <m:limLoc m:val="undOvr"/>
                                <m:subHide m:val="on"/>
                                <m:supHide m:val="on"/>
                                <m:ctrlPr>
                                  <a:rPr lang="en-US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naryPr>
                              <m:sub/>
                              <m:sup/>
                              <m:e>
                                <m:sSup>
                                  <m:sSupPr>
                                    <m:ctrlPr>
                                      <a:rPr lang="en-US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pPr>
                                  <m:e>
                                    <m:d>
                                      <m:dPr>
                                        <m:ctrlPr>
                                          <a:rPr lang="en-US" sz="110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dPr>
                                      <m:e>
                                        <m:sSub>
                                          <m:sSubPr>
                                            <m:ctrlPr>
                                              <a:rPr lang="en-US" sz="110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10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𝑦</m:t>
                                            </m:r>
                                          </m:e>
                                          <m:sub>
                                            <m:r>
                                              <a:rPr lang="en-US" sz="110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𝑖</m:t>
                                            </m:r>
                                          </m:sub>
                                        </m:sSub>
                                        <m:r>
                                          <a:rPr lang="en-US" sz="110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−</m:t>
                                        </m:r>
                                        <m:sSub>
                                          <m:sSubPr>
                                            <m:ctrlPr>
                                              <a:rPr lang="en-US" sz="110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acc>
                                              <m:accPr>
                                                <m:chr m:val="̂"/>
                                                <m:ctrlPr>
                                                  <a:rPr lang="en-US" sz="110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</m:ctrlPr>
                                              </m:accPr>
                                              <m:e>
                                                <m:r>
                                                  <a:rPr lang="en-US" sz="110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𝑦</m:t>
                                                </m:r>
                                              </m:e>
                                            </m:acc>
                                          </m:e>
                                          <m:sub>
                                            <m:r>
                                              <a:rPr lang="en-US" sz="110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𝑖</m:t>
                                            </m:r>
                                          </m:sub>
                                        </m:sSub>
                                      </m:e>
                                    </m:d>
                                  </m:e>
                                  <m:sup>
                                    <m:r>
                                      <a:rPr lang="en-US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sup>
                                </m:sSup>
                              </m:e>
                            </m:nary>
                          </m:num>
                          <m:den>
                            <m: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𝑛</m:t>
                            </m:r>
                            <m: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−2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5972175" y="1719262"/>
              <a:ext cx="1146724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𝑠_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𝑦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=√((∑1▒(𝑦_𝑖−𝑦 ̂_𝑖 )^2 )/(𝑛−2))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5</xdr:col>
      <xdr:colOff>85725</xdr:colOff>
      <xdr:row>21</xdr:row>
      <xdr:rowOff>166687</xdr:rowOff>
    </xdr:from>
    <xdr:ext cx="1494576" cy="5001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 txBox="1"/>
          </xdr:nvSpPr>
          <xdr:spPr>
            <a:xfrm>
              <a:off x="5924550" y="2624137"/>
              <a:ext cx="1494576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𝑠</m:t>
                        </m:r>
                      </m:e>
                      <m:sub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𝑚</m:t>
                        </m:r>
                      </m:sub>
                    </m:sSub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rad>
                      <m:radPr>
                        <m:degHide m:val="on"/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radPr>
                      <m:deg/>
                      <m:e>
                        <m:f>
                          <m:fPr>
                            <m:ctrlP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𝑛</m:t>
                            </m:r>
                            <m:sSup>
                              <m:sSupPr>
                                <m:ctrlPr>
                                  <a:rPr lang="en-US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pPr>
                              <m:e>
                                <m:sSub>
                                  <m:sSubPr>
                                    <m:ctrlPr>
                                      <a:rPr lang="en-US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𝑠</m:t>
                                    </m:r>
                                  </m:e>
                                  <m:sub>
                                    <m:r>
                                      <a:rPr lang="en-US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𝑟</m:t>
                                    </m:r>
                                  </m:sub>
                                </m:sSub>
                              </m:e>
                              <m:sup>
                                <m:r>
                                  <a:rPr lang="en-US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p>
                            </m:sSup>
                          </m:num>
                          <m:den>
                            <m: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𝑛</m:t>
                            </m:r>
                            <m:nary>
                              <m:naryPr>
                                <m:chr m:val="∑"/>
                                <m:limLoc m:val="undOvr"/>
                                <m:subHide m:val="on"/>
                                <m:supHide m:val="on"/>
                                <m:ctrlPr>
                                  <a:rPr lang="en-US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naryPr>
                              <m:sub/>
                              <m:sup/>
                              <m:e>
                                <m:sSup>
                                  <m:sSupPr>
                                    <m:ctrlPr>
                                      <a:rPr lang="en-US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pPr>
                                  <m:e>
                                    <m:sSub>
                                      <m:sSubPr>
                                        <m:ctrlPr>
                                          <a:rPr lang="en-US" sz="110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a:rPr lang="en-US" sz="110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𝑥</m:t>
                                        </m:r>
                                      </m:e>
                                      <m:sub>
                                        <m:r>
                                          <a:rPr lang="en-US" sz="110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𝑖</m:t>
                                        </m:r>
                                      </m:sub>
                                    </m:sSub>
                                  </m:e>
                                  <m:sup>
                                    <m:r>
                                      <a:rPr lang="en-US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sup>
                                </m:sSup>
                              </m:e>
                            </m:nary>
                            <m: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−</m:t>
                            </m:r>
                            <m:sSup>
                              <m:sSupPr>
                                <m:ctrlPr>
                                  <a:rPr lang="en-US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pPr>
                              <m:e>
                                <m:d>
                                  <m:dPr>
                                    <m:ctrlPr>
                                      <a:rPr lang="en-US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dPr>
                                  <m:e>
                                    <m:nary>
                                      <m:naryPr>
                                        <m:chr m:val="∑"/>
                                        <m:limLoc m:val="undOvr"/>
                                        <m:subHide m:val="on"/>
                                        <m:supHide m:val="on"/>
                                        <m:ctrlPr>
                                          <a:rPr lang="en-US" sz="110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naryPr>
                                      <m:sub/>
                                      <m:sup/>
                                      <m:e>
                                        <m:sSub>
                                          <m:sSubPr>
                                            <m:ctrlPr>
                                              <a:rPr lang="en-US" sz="110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10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𝑥</m:t>
                                            </m:r>
                                          </m:e>
                                          <m:sub>
                                            <m:r>
                                              <a:rPr lang="en-US" sz="110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𝑖</m:t>
                                            </m:r>
                                          </m:sub>
                                        </m:sSub>
                                      </m:e>
                                    </m:nary>
                                  </m:e>
                                </m:d>
                              </m:e>
                              <m:sup>
                                <m:r>
                                  <a:rPr lang="en-US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p>
                            </m:sSup>
                          </m:den>
                        </m:f>
                      </m:e>
                    </m:rad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5924550" y="2624137"/>
              <a:ext cx="1494576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𝑠_𝑚=√((𝑛〖𝑠_𝑟〗^2)/(𝑛∑1▒〖𝑥_𝑖〗^2 −(∑1▒𝑥_𝑖 )^2 ))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5</xdr:col>
      <xdr:colOff>57150</xdr:colOff>
      <xdr:row>26</xdr:row>
      <xdr:rowOff>90487</xdr:rowOff>
    </xdr:from>
    <xdr:ext cx="1463670" cy="5001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SpPr txBox="1"/>
          </xdr:nvSpPr>
          <xdr:spPr>
            <a:xfrm>
              <a:off x="5895975" y="3586162"/>
              <a:ext cx="1463670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𝑠</m:t>
                        </m:r>
                      </m:e>
                      <m:sub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𝑏</m:t>
                        </m:r>
                      </m:sub>
                    </m:sSub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rad>
                      <m:radPr>
                        <m:degHide m:val="on"/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radPr>
                      <m:deg/>
                      <m:e>
                        <m:f>
                          <m:fPr>
                            <m:ctrlP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sSup>
                              <m:sSupPr>
                                <m:ctrlPr>
                                  <a:rPr lang="en-US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pPr>
                              <m:e>
                                <m:sSub>
                                  <m:sSubPr>
                                    <m:ctrlPr>
                                      <a:rPr lang="en-US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𝑠</m:t>
                                    </m:r>
                                  </m:e>
                                  <m:sub>
                                    <m:r>
                                      <a:rPr lang="en-US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𝑟</m:t>
                                    </m:r>
                                  </m:sub>
                                </m:sSub>
                              </m:e>
                              <m:sup>
                                <m:r>
                                  <a:rPr lang="en-US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p>
                            </m:sSup>
                            <m:nary>
                              <m:naryPr>
                                <m:chr m:val="∑"/>
                                <m:limLoc m:val="undOvr"/>
                                <m:subHide m:val="on"/>
                                <m:supHide m:val="on"/>
                                <m:ctrlPr>
                                  <a:rPr lang="en-US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naryPr>
                              <m:sub/>
                              <m:sup/>
                              <m:e>
                                <m:sSup>
                                  <m:sSupPr>
                                    <m:ctrlPr>
                                      <a:rPr lang="en-US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pPr>
                                  <m:e>
                                    <m:sSub>
                                      <m:sSubPr>
                                        <m:ctrlPr>
                                          <a:rPr lang="en-US" sz="110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a:rPr lang="en-US" sz="110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𝑥</m:t>
                                        </m:r>
                                      </m:e>
                                      <m:sub>
                                        <m:r>
                                          <a:rPr lang="en-US" sz="110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𝑖</m:t>
                                        </m:r>
                                      </m:sub>
                                    </m:sSub>
                                  </m:e>
                                  <m:sup>
                                    <m:r>
                                      <a:rPr lang="en-US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sup>
                                </m:sSup>
                              </m:e>
                            </m:nary>
                          </m:num>
                          <m:den>
                            <m: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𝑛</m:t>
                            </m:r>
                            <m:nary>
                              <m:naryPr>
                                <m:chr m:val="∑"/>
                                <m:limLoc m:val="undOvr"/>
                                <m:subHide m:val="on"/>
                                <m:supHide m:val="on"/>
                                <m:ctrlPr>
                                  <a:rPr lang="en-US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naryPr>
                              <m:sub/>
                              <m:sup/>
                              <m:e>
                                <m:sSup>
                                  <m:sSupPr>
                                    <m:ctrlPr>
                                      <a:rPr lang="en-US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pPr>
                                  <m:e>
                                    <m:sSub>
                                      <m:sSubPr>
                                        <m:ctrlPr>
                                          <a:rPr lang="en-US" sz="110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a:rPr lang="en-US" sz="110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𝑥</m:t>
                                        </m:r>
                                      </m:e>
                                      <m:sub>
                                        <m:r>
                                          <a:rPr lang="en-US" sz="110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𝑖</m:t>
                                        </m:r>
                                      </m:sub>
                                    </m:sSub>
                                  </m:e>
                                  <m:sup>
                                    <m:r>
                                      <a:rPr lang="en-US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sup>
                                </m:sSup>
                              </m:e>
                            </m:nary>
                            <m: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−</m:t>
                            </m:r>
                            <m:sSup>
                              <m:sSupPr>
                                <m:ctrlPr>
                                  <a:rPr lang="en-US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pPr>
                              <m:e>
                                <m:d>
                                  <m:dPr>
                                    <m:ctrlPr>
                                      <a:rPr lang="en-US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dPr>
                                  <m:e>
                                    <m:nary>
                                      <m:naryPr>
                                        <m:chr m:val="∑"/>
                                        <m:limLoc m:val="undOvr"/>
                                        <m:subHide m:val="on"/>
                                        <m:supHide m:val="on"/>
                                        <m:ctrlPr>
                                          <a:rPr lang="en-US" sz="110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naryPr>
                                      <m:sub/>
                                      <m:sup/>
                                      <m:e>
                                        <m:sSub>
                                          <m:sSubPr>
                                            <m:ctrlPr>
                                              <a:rPr lang="en-US" sz="110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10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𝑥</m:t>
                                            </m:r>
                                          </m:e>
                                          <m:sub>
                                            <m:r>
                                              <a:rPr lang="en-US" sz="110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𝑖</m:t>
                                            </m:r>
                                          </m:sub>
                                        </m:sSub>
                                      </m:e>
                                    </m:nary>
                                  </m:e>
                                </m:d>
                              </m:e>
                              <m:sup>
                                <m:r>
                                  <a:rPr lang="en-US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p>
                            </m:sSup>
                          </m:den>
                        </m:f>
                      </m:e>
                    </m:rad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5895975" y="3586162"/>
              <a:ext cx="1463670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𝑠_𝑏=√((〖𝑠_𝑟〗^2 ∑1▒〖𝑥_𝑖〗^2 )/(𝑛∑1▒〖𝑥_𝑖〗^2 −(∑1▒𝑥_𝑖 )^2 ))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5</xdr:col>
      <xdr:colOff>85725</xdr:colOff>
      <xdr:row>30</xdr:row>
      <xdr:rowOff>128587</xdr:rowOff>
    </xdr:from>
    <xdr:ext cx="2551661" cy="4001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00000000-0008-0000-0000-000007000000}"/>
                </a:ext>
              </a:extLst>
            </xdr:cNvPr>
            <xdr:cNvSpPr txBox="1"/>
          </xdr:nvSpPr>
          <xdr:spPr>
            <a:xfrm>
              <a:off x="5924550" y="4433887"/>
              <a:ext cx="2551661" cy="40017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𝑟</m:t>
                    </m:r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𝑛</m:t>
                        </m:r>
                        <m:nary>
                          <m:naryPr>
                            <m:chr m:val="∑"/>
                            <m:limLoc m:val="undOvr"/>
                            <m:subHide m:val="on"/>
                            <m:supHide m:val="on"/>
                            <m:ctrlP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naryPr>
                          <m:sub/>
                          <m:sup/>
                          <m:e>
                            <m: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𝑥𝑦</m:t>
                            </m:r>
                          </m:e>
                        </m:nary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−</m:t>
                        </m:r>
                        <m:d>
                          <m:dPr>
                            <m:ctrlP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nary>
                              <m:naryPr>
                                <m:chr m:val="∑"/>
                                <m:limLoc m:val="undOvr"/>
                                <m:subHide m:val="on"/>
                                <m:supHide m:val="on"/>
                                <m:ctrlPr>
                                  <a:rPr lang="en-US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naryPr>
                              <m:sub/>
                              <m:sup/>
                              <m:e>
                                <m:r>
                                  <a:rPr lang="en-US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𝑥</m:t>
                                </m:r>
                              </m:e>
                            </m:nary>
                          </m:e>
                        </m:d>
                        <m:d>
                          <m:dPr>
                            <m:ctrlP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nary>
                              <m:naryPr>
                                <m:chr m:val="∑"/>
                                <m:limLoc m:val="undOvr"/>
                                <m:subHide m:val="on"/>
                                <m:supHide m:val="on"/>
                                <m:ctrlPr>
                                  <a:rPr lang="en-US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naryPr>
                              <m:sub/>
                              <m:sup/>
                              <m:e>
                                <m:r>
                                  <a:rPr lang="en-US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𝑦</m:t>
                                </m:r>
                              </m:e>
                            </m:nary>
                          </m:e>
                        </m:d>
                      </m:num>
                      <m:den>
                        <m:rad>
                          <m:radPr>
                            <m:degHide m:val="on"/>
                            <m:ctrlP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radPr>
                          <m:deg/>
                          <m:e>
                            <m: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𝑛</m:t>
                            </m:r>
                            <m:d>
                              <m:dPr>
                                <m:ctrlPr>
                                  <a:rPr lang="en-US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nary>
                                  <m:naryPr>
                                    <m:chr m:val="∑"/>
                                    <m:limLoc m:val="undOvr"/>
                                    <m:subHide m:val="on"/>
                                    <m:supHide m:val="on"/>
                                    <m:ctrlPr>
                                      <a:rPr lang="en-US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naryPr>
                                  <m:sub/>
                                  <m:sup/>
                                  <m:e>
                                    <m:sSup>
                                      <m:sSupPr>
                                        <m:ctrlPr>
                                          <a:rPr lang="en-US" sz="110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r>
                                          <a:rPr lang="en-US" sz="110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𝑥</m:t>
                                        </m:r>
                                      </m:e>
                                      <m:sup>
                                        <m:r>
                                          <a:rPr lang="en-US" sz="110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e>
                                </m:nary>
                              </m:e>
                            </m:d>
                            <m: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−</m:t>
                            </m:r>
                            <m:sSup>
                              <m:sSupPr>
                                <m:ctrlPr>
                                  <a:rPr lang="en-US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pPr>
                              <m:e>
                                <m:d>
                                  <m:dPr>
                                    <m:ctrlPr>
                                      <a:rPr lang="en-US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dPr>
                                  <m:e>
                                    <m:nary>
                                      <m:naryPr>
                                        <m:chr m:val="∑"/>
                                        <m:limLoc m:val="undOvr"/>
                                        <m:subHide m:val="on"/>
                                        <m:supHide m:val="on"/>
                                        <m:ctrlPr>
                                          <a:rPr lang="en-US" sz="110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naryPr>
                                      <m:sub/>
                                      <m:sup/>
                                      <m:e>
                                        <m:r>
                                          <a:rPr lang="en-US" sz="110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𝑥</m:t>
                                        </m:r>
                                      </m:e>
                                    </m:nary>
                                  </m:e>
                                </m:d>
                              </m:e>
                              <m:sup>
                                <m:r>
                                  <a:rPr lang="en-US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p>
                            </m:sSup>
                          </m:e>
                        </m:rad>
                        <m:rad>
                          <m:radPr>
                            <m:degHide m:val="on"/>
                            <m:ctrlP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radPr>
                          <m:deg/>
                          <m:e>
                            <m: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𝑛</m:t>
                            </m:r>
                            <m:d>
                              <m:dPr>
                                <m:ctrlPr>
                                  <a:rPr lang="en-US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nary>
                                  <m:naryPr>
                                    <m:chr m:val="∑"/>
                                    <m:limLoc m:val="undOvr"/>
                                    <m:subHide m:val="on"/>
                                    <m:supHide m:val="on"/>
                                    <m:ctrlPr>
                                      <a:rPr lang="en-US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naryPr>
                                  <m:sub/>
                                  <m:sup/>
                                  <m:e>
                                    <m:sSup>
                                      <m:sSupPr>
                                        <m:ctrlPr>
                                          <a:rPr lang="en-US" sz="110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r>
                                          <a:rPr lang="en-US" sz="110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𝑦</m:t>
                                        </m:r>
                                      </m:e>
                                      <m:sup>
                                        <m:r>
                                          <a:rPr lang="en-US" sz="110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e>
                                </m:nary>
                              </m:e>
                            </m:d>
                            <m: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−</m:t>
                            </m:r>
                            <m:sSup>
                              <m:sSupPr>
                                <m:ctrlPr>
                                  <a:rPr lang="en-US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pPr>
                              <m:e>
                                <m:d>
                                  <m:dPr>
                                    <m:ctrlPr>
                                      <a:rPr lang="en-US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dPr>
                                  <m:e>
                                    <m:nary>
                                      <m:naryPr>
                                        <m:chr m:val="∑"/>
                                        <m:limLoc m:val="undOvr"/>
                                        <m:subHide m:val="on"/>
                                        <m:supHide m:val="on"/>
                                        <m:ctrlPr>
                                          <a:rPr lang="en-US" sz="110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naryPr>
                                      <m:sub/>
                                      <m:sup/>
                                      <m:e>
                                        <m:r>
                                          <a:rPr lang="en-US" sz="110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𝑦</m:t>
                                        </m:r>
                                      </m:e>
                                    </m:nary>
                                  </m:e>
                                </m:d>
                              </m:e>
                              <m:sup>
                                <m:r>
                                  <a:rPr lang="en-US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p>
                            </m:sSup>
                          </m:e>
                        </m:rad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7" name="TextBox 6"/>
            <xdr:cNvSpPr txBox="1"/>
          </xdr:nvSpPr>
          <xdr:spPr>
            <a:xfrm>
              <a:off x="5924550" y="4433887"/>
              <a:ext cx="2551661" cy="40017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𝑟=(𝑛∑1▒𝑥𝑦−(∑1▒𝑥)(∑1▒𝑦))/(√(𝑛(∑1▒𝑥^2 )−(∑1▒𝑥)^2 ) √(𝑛(∑1▒𝑦^2 )−(∑1▒𝑦)^2 ))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5</xdr:col>
      <xdr:colOff>95250</xdr:colOff>
      <xdr:row>36</xdr:row>
      <xdr:rowOff>80962</xdr:rowOff>
    </xdr:from>
    <xdr:ext cx="3095399" cy="5001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00000000-0008-0000-0000-000008000000}"/>
                </a:ext>
              </a:extLst>
            </xdr:cNvPr>
            <xdr:cNvSpPr txBox="1"/>
          </xdr:nvSpPr>
          <xdr:spPr>
            <a:xfrm>
              <a:off x="5934075" y="5567362"/>
              <a:ext cx="3095399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𝑢</m:t>
                        </m:r>
                      </m:e>
                      <m:sub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𝑥</m:t>
                        </m:r>
                      </m:sub>
                    </m:sSub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𝑦</m:t>
                            </m:r>
                          </m:sub>
                        </m:sSub>
                      </m:num>
                      <m:den>
                        <m:d>
                          <m:dPr>
                            <m:begChr m:val="|"/>
                            <m:endChr m:val="|"/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𝑚</m:t>
                            </m:r>
                          </m:e>
                        </m:d>
                      </m:den>
                    </m:f>
                    <m:rad>
                      <m:radPr>
                        <m:degHide m:val="on"/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radPr>
                      <m:deg/>
                      <m:e>
                        <m:f>
                          <m:f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1</m:t>
                            </m:r>
                          </m:num>
                          <m:den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𝑅𝑒𝑝𝑙𝑖𝑐𝑎𝑡𝑖𝑜𝑛𝑠</m:t>
                            </m:r>
                          </m:den>
                        </m:f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+</m:t>
                        </m:r>
                        <m:f>
                          <m:f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1</m:t>
                            </m:r>
                          </m:num>
                          <m:den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𝑃𝑜𝑖𝑛𝑡𝑠</m:t>
                            </m:r>
                          </m:den>
                        </m:f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+</m:t>
                        </m:r>
                        <m:f>
                          <m:f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sSup>
                              <m:sSupPr>
                                <m:ctrlP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pPr>
                              <m:e>
                                <m:d>
                                  <m:dPr>
                                    <m:ctrlPr>
                                      <a:rPr lang="en-US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dPr>
                                  <m:e>
                                    <m:r>
                                      <a:rPr lang="en-US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𝑦</m:t>
                                    </m:r>
                                    <m:r>
                                      <a:rPr lang="en-US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−</m:t>
                                    </m:r>
                                    <m:bar>
                                      <m:barPr>
                                        <m:pos m:val="top"/>
                                        <m:ctrlPr>
                                          <a:rPr lang="en-US" sz="110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barPr>
                                      <m:e>
                                        <m:r>
                                          <a:rPr lang="en-US" sz="110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𝑦</m:t>
                                        </m:r>
                                      </m:e>
                                    </m:bar>
                                  </m:e>
                                </m:d>
                              </m:e>
                              <m:sup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p>
                            </m:sSup>
                          </m:num>
                          <m:den>
                            <m:sSup>
                              <m:sSupPr>
                                <m:ctrlP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pPr>
                              <m:e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𝑚</m:t>
                                </m:r>
                              </m:e>
                              <m:sup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p>
                            </m:sSup>
                            <m:nary>
                              <m:naryPr>
                                <m:chr m:val="∑"/>
                                <m:subHide m:val="on"/>
                                <m:supHide m:val="on"/>
                                <m:ctrlP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naryPr>
                              <m:sub/>
                              <m:sup/>
                              <m:e>
                                <m:sSup>
                                  <m:sSupPr>
                                    <m:ctrlPr>
                                      <a:rPr lang="en-US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pPr>
                                  <m:e>
                                    <m:d>
                                      <m:dPr>
                                        <m:ctrlPr>
                                          <a:rPr lang="en-US" sz="110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dPr>
                                      <m:e>
                                        <m:sSub>
                                          <m:sSubPr>
                                            <m:ctrlPr>
                                              <a:rPr lang="en-US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𝑥</m:t>
                                            </m:r>
                                          </m:e>
                                          <m:sub>
                                            <m:r>
                                              <a:rPr lang="en-US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𝑖</m:t>
                                            </m:r>
                                          </m:sub>
                                        </m:sSub>
                                        <m:r>
                                          <a:rPr lang="en-US" sz="110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−</m:t>
                                        </m:r>
                                        <m:bar>
                                          <m:barPr>
                                            <m:pos m:val="top"/>
                                            <m:ctrlPr>
                                              <a:rPr lang="en-US" sz="110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</m:ctrlPr>
                                          </m:barPr>
                                          <m:e>
                                            <m:r>
                                              <a:rPr lang="en-US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𝑥</m:t>
                                            </m:r>
                                          </m:e>
                                        </m:bar>
                                      </m:e>
                                    </m:d>
                                  </m:e>
                                  <m:sup>
                                    <m:r>
                                      <a:rPr lang="en-US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sup>
                                </m:sSup>
                              </m:e>
                            </m:nary>
                          </m:den>
                        </m:f>
                      </m:e>
                    </m:rad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8" name="TextBox 7"/>
            <xdr:cNvSpPr txBox="1"/>
          </xdr:nvSpPr>
          <xdr:spPr>
            <a:xfrm>
              <a:off x="5934075" y="5567362"/>
              <a:ext cx="3095399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𝑢_𝑥=𝑠_𝑦/|𝑚|  √(1/𝑅𝑒𝑝𝑙𝑖𝑐𝑎𝑡𝑖𝑜𝑛𝑠+1/𝑃𝑜𝑖𝑛𝑡𝑠+(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𝑦−¯𝑦)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^2/(𝑚^2 ∑▒(𝑥_𝑖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−¯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𝑥)^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2 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))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5</xdr:col>
      <xdr:colOff>171450</xdr:colOff>
      <xdr:row>41</xdr:row>
      <xdr:rowOff>23812</xdr:rowOff>
    </xdr:from>
    <xdr:ext cx="1616981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00000000-0008-0000-0000-000009000000}"/>
                </a:ext>
              </a:extLst>
            </xdr:cNvPr>
            <xdr:cNvSpPr txBox="1"/>
          </xdr:nvSpPr>
          <xdr:spPr>
            <a:xfrm>
              <a:off x="6010275" y="6462712"/>
              <a:ext cx="1616981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𝑐𝑜𝑛𝑓𝑖𝑑𝑒𝑛𝑐𝑒</m:t>
                    </m:r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𝐿𝑖𝑚𝑖𝑡</m:t>
                    </m:r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: ±</m:t>
                    </m:r>
                    <m:sSub>
                      <m:sSubPr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𝑡</m:t>
                        </m:r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∙</m:t>
                        </m:r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𝑢</m:t>
                        </m:r>
                      </m:e>
                      <m:sub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𝑥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9" name="TextBox 8"/>
            <xdr:cNvSpPr txBox="1"/>
          </xdr:nvSpPr>
          <xdr:spPr>
            <a:xfrm>
              <a:off x="6010275" y="6462712"/>
              <a:ext cx="1616981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𝑐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𝑜𝑛𝑓𝑖𝑑𝑒𝑛𝑐𝑒 𝐿𝑖𝑚𝑖𝑡: ±〖𝑡∙𝑢〗_𝑥</a:t>
              </a:r>
              <a:endParaRPr lang="en-US" sz="1100"/>
            </a:p>
          </xdr:txBody>
        </xdr:sp>
      </mc:Fallback>
    </mc:AlternateContent>
    <xdr:clientData/>
  </xdr:oneCellAnchor>
  <xdr:twoCellAnchor>
    <xdr:from>
      <xdr:col>7</xdr:col>
      <xdr:colOff>704850</xdr:colOff>
      <xdr:row>10</xdr:row>
      <xdr:rowOff>4761</xdr:rowOff>
    </xdr:from>
    <xdr:to>
      <xdr:col>16</xdr:col>
      <xdr:colOff>9525</xdr:colOff>
      <xdr:row>29</xdr:row>
      <xdr:rowOff>57150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9525</xdr:colOff>
      <xdr:row>29</xdr:row>
      <xdr:rowOff>61912</xdr:rowOff>
    </xdr:from>
    <xdr:to>
      <xdr:col>16</xdr:col>
      <xdr:colOff>9525</xdr:colOff>
      <xdr:row>42</xdr:row>
      <xdr:rowOff>38100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76173B-8AE6-450E-BEF4-6B38CC00E2C8}">
  <dimension ref="A1:A22"/>
  <sheetViews>
    <sheetView topLeftCell="A7" workbookViewId="0">
      <selection activeCell="T28" sqref="T28"/>
    </sheetView>
  </sheetViews>
  <sheetFormatPr defaultRowHeight="14.5" x14ac:dyDescent="0.35"/>
  <sheetData>
    <row r="1" spans="1:1" ht="15.5" x14ac:dyDescent="0.35">
      <c r="A1" s="16" t="s">
        <v>38</v>
      </c>
    </row>
    <row r="12" spans="1:1" ht="15.5" x14ac:dyDescent="0.35">
      <c r="A12" s="16" t="s">
        <v>39</v>
      </c>
    </row>
    <row r="22" spans="1:1" ht="15.5" x14ac:dyDescent="0.35">
      <c r="A22" s="16" t="s">
        <v>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A2E82-2D32-433D-ABB5-C03DE2BE504E}">
  <dimension ref="A1:D25"/>
  <sheetViews>
    <sheetView topLeftCell="A7" workbookViewId="0">
      <selection activeCell="C23" sqref="C23"/>
    </sheetView>
  </sheetViews>
  <sheetFormatPr defaultRowHeight="14.5" x14ac:dyDescent="0.35"/>
  <cols>
    <col min="1" max="1" width="8.81640625" bestFit="1" customWidth="1"/>
    <col min="2" max="2" width="17.81640625" bestFit="1" customWidth="1"/>
    <col min="3" max="3" width="28" bestFit="1" customWidth="1"/>
    <col min="4" max="4" width="29.7265625" bestFit="1" customWidth="1"/>
  </cols>
  <sheetData>
    <row r="1" spans="1:4" ht="15.5" x14ac:dyDescent="0.35">
      <c r="A1" s="16" t="s">
        <v>37</v>
      </c>
    </row>
    <row r="8" spans="1:4" ht="15.5" x14ac:dyDescent="0.35">
      <c r="A8" s="16" t="s">
        <v>41</v>
      </c>
    </row>
    <row r="10" spans="1:4" x14ac:dyDescent="0.35">
      <c r="A10" t="s">
        <v>42</v>
      </c>
      <c r="C10" s="2">
        <v>100</v>
      </c>
      <c r="D10" t="s">
        <v>43</v>
      </c>
    </row>
    <row r="12" spans="1:4" x14ac:dyDescent="0.35">
      <c r="A12" t="s">
        <v>27</v>
      </c>
      <c r="B12" t="s">
        <v>28</v>
      </c>
      <c r="C12" t="s">
        <v>29</v>
      </c>
      <c r="D12" t="s">
        <v>30</v>
      </c>
    </row>
    <row r="13" spans="1:4" x14ac:dyDescent="0.35">
      <c r="A13" t="s">
        <v>31</v>
      </c>
      <c r="B13">
        <v>0</v>
      </c>
      <c r="D13">
        <v>0.23</v>
      </c>
    </row>
    <row r="14" spans="1:4" x14ac:dyDescent="0.35">
      <c r="A14" t="s">
        <v>32</v>
      </c>
      <c r="B14">
        <v>2</v>
      </c>
      <c r="D14">
        <v>166.7</v>
      </c>
    </row>
    <row r="15" spans="1:4" x14ac:dyDescent="0.35">
      <c r="A15" t="s">
        <v>33</v>
      </c>
      <c r="B15">
        <v>5</v>
      </c>
      <c r="D15">
        <v>369.6</v>
      </c>
    </row>
    <row r="16" spans="1:4" x14ac:dyDescent="0.35">
      <c r="A16" t="s">
        <v>34</v>
      </c>
      <c r="B16">
        <v>10</v>
      </c>
      <c r="D16">
        <v>910.4</v>
      </c>
    </row>
    <row r="17" spans="1:4" x14ac:dyDescent="0.35">
      <c r="A17" t="s">
        <v>35</v>
      </c>
      <c r="B17">
        <v>15</v>
      </c>
      <c r="D17">
        <v>1131.9000000000001</v>
      </c>
    </row>
    <row r="18" spans="1:4" x14ac:dyDescent="0.35">
      <c r="A18" t="s">
        <v>36</v>
      </c>
      <c r="B18">
        <v>20</v>
      </c>
      <c r="D18">
        <v>1675.8</v>
      </c>
    </row>
    <row r="25" spans="1:4" ht="15.5" x14ac:dyDescent="0.35">
      <c r="A25" s="16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4"/>
  <sheetViews>
    <sheetView tabSelected="1" topLeftCell="A19" workbookViewId="0">
      <selection activeCell="C12" sqref="C12"/>
    </sheetView>
  </sheetViews>
  <sheetFormatPr defaultRowHeight="14.5" x14ac:dyDescent="0.35"/>
  <cols>
    <col min="1" max="1" width="26.54296875" customWidth="1"/>
    <col min="2" max="2" width="21.1796875" customWidth="1"/>
    <col min="3" max="3" width="19.453125" customWidth="1"/>
    <col min="4" max="4" width="9" bestFit="1" customWidth="1"/>
    <col min="5" max="5" width="12.453125" customWidth="1"/>
    <col min="7" max="7" width="10.453125" customWidth="1"/>
    <col min="8" max="8" width="10.7265625" customWidth="1"/>
    <col min="9" max="9" width="12" bestFit="1" customWidth="1"/>
  </cols>
  <sheetData>
    <row r="1" spans="1:8" ht="15.5" x14ac:dyDescent="0.35">
      <c r="A1" s="16" t="s">
        <v>45</v>
      </c>
      <c r="E1" s="14"/>
    </row>
    <row r="2" spans="1:8" ht="15.5" x14ac:dyDescent="0.35">
      <c r="A2" s="16" t="s">
        <v>46</v>
      </c>
      <c r="E2" s="14"/>
    </row>
    <row r="3" spans="1:8" ht="15.5" x14ac:dyDescent="0.35">
      <c r="A3" s="16" t="s">
        <v>47</v>
      </c>
      <c r="E3" s="14"/>
    </row>
    <row r="4" spans="1:8" ht="15.5" x14ac:dyDescent="0.35">
      <c r="A4" s="16" t="s">
        <v>49</v>
      </c>
      <c r="E4" s="17"/>
      <c r="H4" s="14"/>
    </row>
    <row r="5" spans="1:8" ht="15.5" x14ac:dyDescent="0.35">
      <c r="A5" s="16" t="s">
        <v>50</v>
      </c>
    </row>
    <row r="6" spans="1:8" x14ac:dyDescent="0.35">
      <c r="B6" s="14"/>
      <c r="H6" s="17"/>
    </row>
    <row r="7" spans="1:8" ht="15.5" x14ac:dyDescent="0.35">
      <c r="A7" s="16" t="s">
        <v>51</v>
      </c>
    </row>
    <row r="8" spans="1:8" ht="15.5" x14ac:dyDescent="0.35">
      <c r="A8" s="16"/>
      <c r="B8" s="14"/>
      <c r="H8" s="17"/>
    </row>
    <row r="9" spans="1:8" ht="15.5" x14ac:dyDescent="0.35">
      <c r="A9" s="16"/>
      <c r="H9" s="17"/>
    </row>
    <row r="10" spans="1:8" ht="18.5" x14ac:dyDescent="0.45">
      <c r="A10" s="13" t="s">
        <v>9</v>
      </c>
      <c r="C10" s="14" t="s">
        <v>25</v>
      </c>
      <c r="D10" s="14"/>
    </row>
    <row r="12" spans="1:8" ht="36" customHeight="1" x14ac:dyDescent="0.45">
      <c r="A12" s="7" t="s">
        <v>24</v>
      </c>
      <c r="B12" s="7" t="s">
        <v>26</v>
      </c>
      <c r="C12" s="1" t="s">
        <v>48</v>
      </c>
      <c r="D12" s="1" t="s">
        <v>0</v>
      </c>
      <c r="E12" s="1" t="s">
        <v>23</v>
      </c>
    </row>
    <row r="13" spans="1:8" x14ac:dyDescent="0.35">
      <c r="A13" s="14"/>
      <c r="B13" s="14"/>
      <c r="C13" s="6">
        <f>A13*$B$22+$C$22</f>
        <v>0</v>
      </c>
      <c r="D13" s="6">
        <f>(C13-B13)</f>
        <v>0</v>
      </c>
      <c r="E13" s="6">
        <f>D13^2</f>
        <v>0</v>
      </c>
    </row>
    <row r="14" spans="1:8" x14ac:dyDescent="0.35">
      <c r="A14" s="14"/>
      <c r="B14" s="14"/>
      <c r="C14" s="6">
        <f t="shared" ref="C14:C18" si="0">A14*$B$22+$C$22</f>
        <v>0</v>
      </c>
      <c r="D14" s="6">
        <f t="shared" ref="D14:D18" si="1">(C14-B14)</f>
        <v>0</v>
      </c>
      <c r="E14" s="6">
        <f t="shared" ref="E14:E18" si="2">D14^2</f>
        <v>0</v>
      </c>
    </row>
    <row r="15" spans="1:8" x14ac:dyDescent="0.35">
      <c r="A15" s="14"/>
      <c r="B15" s="14"/>
      <c r="C15" s="6">
        <f t="shared" si="0"/>
        <v>0</v>
      </c>
      <c r="D15" s="6">
        <f t="shared" si="1"/>
        <v>0</v>
      </c>
      <c r="E15" s="6">
        <f t="shared" si="2"/>
        <v>0</v>
      </c>
    </row>
    <row r="16" spans="1:8" x14ac:dyDescent="0.35">
      <c r="A16" s="14"/>
      <c r="B16" s="14"/>
      <c r="C16" s="6">
        <f t="shared" si="0"/>
        <v>0</v>
      </c>
      <c r="D16" s="6">
        <f t="shared" si="1"/>
        <v>0</v>
      </c>
      <c r="E16" s="6">
        <f t="shared" si="2"/>
        <v>0</v>
      </c>
    </row>
    <row r="17" spans="1:9" x14ac:dyDescent="0.35">
      <c r="A17" s="14"/>
      <c r="B17" s="14"/>
      <c r="C17" s="6">
        <f t="shared" si="0"/>
        <v>0</v>
      </c>
      <c r="D17" s="6">
        <f t="shared" si="1"/>
        <v>0</v>
      </c>
      <c r="E17" s="6">
        <f t="shared" si="2"/>
        <v>0</v>
      </c>
    </row>
    <row r="18" spans="1:9" x14ac:dyDescent="0.35">
      <c r="A18" s="14"/>
      <c r="B18" s="14"/>
      <c r="C18" s="6">
        <f t="shared" si="0"/>
        <v>0</v>
      </c>
      <c r="D18" s="6">
        <f t="shared" si="1"/>
        <v>0</v>
      </c>
      <c r="E18" s="6">
        <f t="shared" si="2"/>
        <v>0</v>
      </c>
    </row>
    <row r="19" spans="1:9" x14ac:dyDescent="0.35">
      <c r="A19" s="17"/>
      <c r="B19" s="18"/>
      <c r="C19" s="10"/>
      <c r="D19" s="9"/>
      <c r="E19" s="9"/>
      <c r="I19" s="3"/>
    </row>
    <row r="20" spans="1:9" ht="18.5" x14ac:dyDescent="0.45">
      <c r="A20" s="13" t="s">
        <v>3</v>
      </c>
    </row>
    <row r="21" spans="1:9" x14ac:dyDescent="0.35">
      <c r="B21" s="12" t="s">
        <v>4</v>
      </c>
    </row>
    <row r="22" spans="1:9" x14ac:dyDescent="0.35">
      <c r="A22" s="11" t="s">
        <v>1</v>
      </c>
      <c r="B22" s="14"/>
      <c r="C22" s="14"/>
      <c r="D22" s="12" t="s">
        <v>2</v>
      </c>
    </row>
    <row r="23" spans="1:9" ht="16.5" x14ac:dyDescent="0.45">
      <c r="A23" s="11" t="s">
        <v>5</v>
      </c>
      <c r="B23" s="14"/>
      <c r="C23" s="14"/>
      <c r="D23" s="12" t="s">
        <v>7</v>
      </c>
    </row>
    <row r="24" spans="1:9" ht="17.5" x14ac:dyDescent="0.45">
      <c r="A24" s="11" t="s">
        <v>6</v>
      </c>
      <c r="B24" s="14"/>
      <c r="C24" s="14"/>
      <c r="D24" s="12" t="s">
        <v>17</v>
      </c>
    </row>
    <row r="27" spans="1:9" x14ac:dyDescent="0.35">
      <c r="A27" s="11" t="s">
        <v>8</v>
      </c>
      <c r="B27">
        <f>COUNT(Concentration)</f>
        <v>0</v>
      </c>
    </row>
    <row r="28" spans="1:9" x14ac:dyDescent="0.35">
      <c r="A28" s="11" t="s">
        <v>10</v>
      </c>
      <c r="B28">
        <f>B27-2</f>
        <v>-2</v>
      </c>
    </row>
    <row r="29" spans="1:9" x14ac:dyDescent="0.35">
      <c r="A29" s="11" t="s">
        <v>11</v>
      </c>
      <c r="B29" s="8" t="e">
        <f>AVERAGE(Emission)</f>
        <v>#DIV/0!</v>
      </c>
    </row>
    <row r="30" spans="1:9" ht="17.5" x14ac:dyDescent="0.45">
      <c r="A30" s="11" t="s">
        <v>12</v>
      </c>
      <c r="B30" s="6" t="e">
        <f>DEVSQ(Concentration)</f>
        <v>#NUM!</v>
      </c>
    </row>
    <row r="32" spans="1:9" x14ac:dyDescent="0.35">
      <c r="A32" s="11" t="s">
        <v>13</v>
      </c>
      <c r="B32" s="14">
        <v>0.35160000000000002</v>
      </c>
    </row>
    <row r="33" spans="1:11" x14ac:dyDescent="0.35">
      <c r="A33" s="11" t="s">
        <v>14</v>
      </c>
      <c r="B33" s="14">
        <v>3</v>
      </c>
      <c r="E33" s="5"/>
    </row>
    <row r="34" spans="1:11" x14ac:dyDescent="0.35">
      <c r="A34" s="11" t="s">
        <v>15</v>
      </c>
      <c r="B34" t="e">
        <f>(B32-C22)/B22</f>
        <v>#DIV/0!</v>
      </c>
    </row>
    <row r="35" spans="1:11" ht="16.5" x14ac:dyDescent="0.45">
      <c r="A35" s="11" t="s">
        <v>16</v>
      </c>
      <c r="B35" t="e">
        <f>(C24/ABS(B22))*SQRT( (1/B27) + (1/B33) + ((B32-B29)^2 )/(B22^2 * B30))</f>
        <v>#DIV/0!</v>
      </c>
    </row>
    <row r="36" spans="1:11" x14ac:dyDescent="0.35">
      <c r="A36" s="11" t="s">
        <v>20</v>
      </c>
      <c r="B36" s="4">
        <v>95</v>
      </c>
      <c r="C36" t="s">
        <v>21</v>
      </c>
    </row>
    <row r="37" spans="1:11" x14ac:dyDescent="0.35">
      <c r="A37" s="11" t="s">
        <v>22</v>
      </c>
      <c r="B37" t="e">
        <f>TINV(1 - (B36/100), B28)</f>
        <v>#NUM!</v>
      </c>
      <c r="E37" s="5"/>
      <c r="K37" s="2"/>
    </row>
    <row r="38" spans="1:11" x14ac:dyDescent="0.35">
      <c r="A38" s="11" t="s">
        <v>18</v>
      </c>
      <c r="B38" t="e">
        <f>B37*B35</f>
        <v>#NUM!</v>
      </c>
      <c r="K38" s="2"/>
    </row>
    <row r="39" spans="1:11" x14ac:dyDescent="0.35">
      <c r="A39" s="11" t="s">
        <v>19</v>
      </c>
      <c r="B39" t="e">
        <f>B34+B38</f>
        <v>#DIV/0!</v>
      </c>
      <c r="K39" s="2"/>
    </row>
    <row r="40" spans="1:11" x14ac:dyDescent="0.35">
      <c r="B40" t="e">
        <f>B34-B38</f>
        <v>#DIV/0!</v>
      </c>
      <c r="K40" s="2"/>
    </row>
    <row r="41" spans="1:11" x14ac:dyDescent="0.35">
      <c r="E41" s="6"/>
    </row>
    <row r="42" spans="1:11" x14ac:dyDescent="0.35">
      <c r="E42" s="6"/>
    </row>
    <row r="44" spans="1:11" x14ac:dyDescent="0.35">
      <c r="E44" s="6"/>
    </row>
  </sheetData>
  <sheetProtection selectLockedCells="1" selectUnlockedCells="1"/>
  <pageMargins left="0.7" right="0.7" top="0.75" bottom="0.75" header="0.3" footer="0.3"/>
  <pageSetup orientation="portrait" verticalDpi="2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6F842-C24A-49BD-8E40-58CA675FB930}">
  <dimension ref="A4:E46"/>
  <sheetViews>
    <sheetView topLeftCell="A31" workbookViewId="0">
      <selection activeCell="B51" sqref="B51:B52"/>
    </sheetView>
  </sheetViews>
  <sheetFormatPr defaultRowHeight="14.5" x14ac:dyDescent="0.35"/>
  <cols>
    <col min="1" max="1" width="9.453125" bestFit="1" customWidth="1"/>
    <col min="2" max="2" width="16.7265625" bestFit="1" customWidth="1"/>
    <col min="3" max="3" width="12.1796875" bestFit="1" customWidth="1"/>
    <col min="4" max="4" width="25.81640625" bestFit="1" customWidth="1"/>
    <col min="5" max="5" width="20.26953125" bestFit="1" customWidth="1"/>
  </cols>
  <sheetData>
    <row r="4" spans="1:5" x14ac:dyDescent="0.35">
      <c r="A4" t="s">
        <v>52</v>
      </c>
      <c r="B4" t="s">
        <v>53</v>
      </c>
      <c r="C4" t="s">
        <v>54</v>
      </c>
      <c r="D4" t="s">
        <v>55</v>
      </c>
      <c r="E4" t="s">
        <v>56</v>
      </c>
    </row>
    <row r="5" spans="1:5" x14ac:dyDescent="0.35">
      <c r="A5">
        <v>1</v>
      </c>
      <c r="B5">
        <v>205.6</v>
      </c>
      <c r="C5" s="14"/>
      <c r="D5" s="14"/>
      <c r="E5" s="14"/>
    </row>
    <row r="6" spans="1:5" x14ac:dyDescent="0.35">
      <c r="A6">
        <v>2</v>
      </c>
      <c r="B6">
        <v>750.7</v>
      </c>
      <c r="C6" s="14"/>
      <c r="D6" s="14"/>
      <c r="E6" s="14"/>
    </row>
    <row r="7" spans="1:5" x14ac:dyDescent="0.35">
      <c r="A7">
        <v>3</v>
      </c>
      <c r="B7">
        <v>1400.1</v>
      </c>
      <c r="C7" s="14"/>
      <c r="D7" s="14"/>
      <c r="E7" s="14"/>
    </row>
    <row r="8" spans="1:5" x14ac:dyDescent="0.35">
      <c r="C8" t="s">
        <v>57</v>
      </c>
    </row>
    <row r="10" spans="1:5" x14ac:dyDescent="0.35">
      <c r="A10" s="15" t="s">
        <v>58</v>
      </c>
    </row>
    <row r="11" spans="1:5" x14ac:dyDescent="0.35">
      <c r="A11" s="14"/>
    </row>
    <row r="14" spans="1:5" x14ac:dyDescent="0.35">
      <c r="A14" s="15" t="s">
        <v>59</v>
      </c>
    </row>
    <row r="15" spans="1:5" x14ac:dyDescent="0.35">
      <c r="A15" s="14"/>
    </row>
    <row r="18" spans="1:1" x14ac:dyDescent="0.35">
      <c r="A18" s="15" t="s">
        <v>60</v>
      </c>
    </row>
    <row r="19" spans="1:1" x14ac:dyDescent="0.35">
      <c r="A19" s="14"/>
    </row>
    <row r="22" spans="1:1" x14ac:dyDescent="0.35">
      <c r="A22" s="15" t="s">
        <v>61</v>
      </c>
    </row>
    <row r="23" spans="1:1" x14ac:dyDescent="0.35">
      <c r="A23" s="14"/>
    </row>
    <row r="26" spans="1:1" x14ac:dyDescent="0.35">
      <c r="A26" s="15" t="s">
        <v>62</v>
      </c>
    </row>
    <row r="27" spans="1:1" x14ac:dyDescent="0.35">
      <c r="A27" s="14"/>
    </row>
    <row r="31" spans="1:1" x14ac:dyDescent="0.35">
      <c r="A31" s="15" t="s">
        <v>63</v>
      </c>
    </row>
    <row r="32" spans="1:1" x14ac:dyDescent="0.35">
      <c r="A32" s="14"/>
    </row>
    <row r="38" spans="1:1" x14ac:dyDescent="0.35">
      <c r="A38" s="15" t="s">
        <v>64</v>
      </c>
    </row>
    <row r="39" spans="1:1" x14ac:dyDescent="0.35">
      <c r="A39" s="14"/>
    </row>
    <row r="45" spans="1:1" x14ac:dyDescent="0.35">
      <c r="A45" s="15" t="s">
        <v>65</v>
      </c>
    </row>
    <row r="46" spans="1:1" x14ac:dyDescent="0.35">
      <c r="A46" s="14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332FFFA5D13DB46BB1816CC3DDA8FFA" ma:contentTypeVersion="15" ma:contentTypeDescription="Create a new document." ma:contentTypeScope="" ma:versionID="ad0e1b51fd46ae7e7305457797615752">
  <xsd:schema xmlns:xsd="http://www.w3.org/2001/XMLSchema" xmlns:xs="http://www.w3.org/2001/XMLSchema" xmlns:p="http://schemas.microsoft.com/office/2006/metadata/properties" xmlns:ns1="http://schemas.microsoft.com/sharepoint/v3" xmlns:ns3="674a89c0-ed97-4210-b230-9a8e597f9122" xmlns:ns4="815d730c-024f-48f9-ad51-af1effc9de20" targetNamespace="http://schemas.microsoft.com/office/2006/metadata/properties" ma:root="true" ma:fieldsID="4aa300a2fe0e4124d1820e44916605e7" ns1:_="" ns3:_="" ns4:_="">
    <xsd:import namespace="http://schemas.microsoft.com/sharepoint/v3"/>
    <xsd:import namespace="674a89c0-ed97-4210-b230-9a8e597f9122"/>
    <xsd:import namespace="815d730c-024f-48f9-ad51-af1effc9de2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1:_ip_UnifiedCompliancePolicyProperties" minOccurs="0"/>
                <xsd:element ref="ns1:_ip_UnifiedCompliancePolicyUIAction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4a89c0-ed97-4210-b230-9a8e597f912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5d730c-024f-48f9-ad51-af1effc9de20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1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E666B91-932D-46C7-A224-B4A6F8FBC016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4CB6041B-D6C5-4667-88A1-B482560C670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297063D-2A16-4678-A4E3-70FC043FFA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74a89c0-ed97-4210-b230-9a8e597f9122"/>
    <ds:schemaRef ds:uri="815d730c-024f-48f9-ad51-af1effc9de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Problems 1-3</vt:lpstr>
      <vt:lpstr>Standards</vt:lpstr>
      <vt:lpstr>Sodium Ion Analysis</vt:lpstr>
      <vt:lpstr>Unknown Analysis</vt:lpstr>
      <vt:lpstr>Concentration</vt:lpstr>
      <vt:lpstr>Emission</vt:lpstr>
    </vt:vector>
  </TitlesOfParts>
  <Company>University of Georgia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Donald Wayne Suggs</dc:creator>
  <cp:lastModifiedBy>Donald WAYNE SUGGS</cp:lastModifiedBy>
  <dcterms:created xsi:type="dcterms:W3CDTF">2017-06-13T15:40:45Z</dcterms:created>
  <dcterms:modified xsi:type="dcterms:W3CDTF">2020-07-07T00:42:04Z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0x0101006332FFFA5D13DB46BB1816CC3DDA8FFA</vt:lpwstr>
  </property>
</Properties>
</file>